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8380" tabRatio="500"/>
  </bookViews>
  <sheets>
    <sheet name="リバランス計算（直接入力）" sheetId="1" r:id="rId1"/>
  </sheets>
  <externalReferences>
    <externalReference r:id="rId2"/>
  </externalReferences>
  <definedNames>
    <definedName name="リスク" localSheetId="0">#REF!</definedName>
    <definedName name="リスク">#REF!</definedName>
    <definedName name="期待リターン" localSheetId="0">#REF!</definedName>
    <definedName name="期待リターン">#REF!</definedName>
    <definedName name="資産クラス" localSheetId="0">'リバランス計算（直接入力）'!#REF!</definedName>
    <definedName name="資産クラス">[1]現況把握シート!$F$6:$F$20</definedName>
    <definedName name="投資対象">[1]基本データ!$B$24:$B$32</definedName>
    <definedName name="評価額" localSheetId="0">'リバランス計算（直接入力）'!#REF!</definedName>
    <definedName name="評価額">[1]現況把握シート!$L$6:$L$20</definedName>
    <definedName name="名義">[1]現況把握シート!$I$6:$I$20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G6" i="1"/>
  <c r="J6" i="1"/>
  <c r="K6" i="1"/>
  <c r="J7" i="1"/>
  <c r="J8" i="1"/>
  <c r="J9" i="1"/>
  <c r="J10" i="1"/>
  <c r="J11" i="1"/>
  <c r="J12" i="1"/>
  <c r="K7" i="1"/>
  <c r="K8" i="1"/>
  <c r="K9" i="1"/>
  <c r="K10" i="1"/>
  <c r="K11" i="1"/>
  <c r="K12" i="1"/>
  <c r="G7" i="1"/>
  <c r="G8" i="1"/>
  <c r="G9" i="1"/>
  <c r="G10" i="1"/>
  <c r="G11" i="1"/>
  <c r="G12" i="1"/>
  <c r="F12" i="1"/>
  <c r="D6" i="1"/>
  <c r="D7" i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<sst xmlns="http://schemas.openxmlformats.org/spreadsheetml/2006/main" count="30" uniqueCount="20">
  <si>
    <t>リバランス計算ツール（直接入力）</t>
    <rPh sb="5" eb="7">
      <t>ケイサン</t>
    </rPh>
    <rPh sb="11" eb="13">
      <t>チョクセツ</t>
    </rPh>
    <rPh sb="13" eb="15">
      <t>ジドウニュウリョク</t>
    </rPh>
    <phoneticPr fontId="4"/>
  </si>
  <si>
    <t>リスクとリターンの計算は”ファンドの海”で！</t>
    <rPh sb="9" eb="11">
      <t>ケイサン</t>
    </rPh>
    <rPh sb="18" eb="19">
      <t>ウミ</t>
    </rPh>
    <phoneticPr fontId="4"/>
  </si>
  <si>
    <t>資産クラス</t>
    <rPh sb="0" eb="2">
      <t>シサン</t>
    </rPh>
    <phoneticPr fontId="4"/>
  </si>
  <si>
    <t>現在の状況</t>
    <rPh sb="0" eb="2">
      <t>ゲンザイ</t>
    </rPh>
    <rPh sb="3" eb="5">
      <t>ジョウキョウ</t>
    </rPh>
    <phoneticPr fontId="4"/>
  </si>
  <si>
    <t>→</t>
    <phoneticPr fontId="4"/>
  </si>
  <si>
    <t>理想の比率</t>
    <rPh sb="0" eb="2">
      <t>リソウ</t>
    </rPh>
    <rPh sb="3" eb="5">
      <t>ヒリツ</t>
    </rPh>
    <phoneticPr fontId="4"/>
  </si>
  <si>
    <t>売買金額</t>
    <rPh sb="0" eb="4">
      <t>バイバイガク</t>
    </rPh>
    <phoneticPr fontId="4"/>
  </si>
  <si>
    <t>リバランス後の状況</t>
    <rPh sb="5" eb="6">
      <t>ゴ</t>
    </rPh>
    <rPh sb="7" eb="9">
      <t>ジョウキョウ</t>
    </rPh>
    <phoneticPr fontId="4"/>
  </si>
  <si>
    <t>評価額</t>
    <rPh sb="0" eb="3">
      <t>ヒョウカガク</t>
    </rPh>
    <phoneticPr fontId="4"/>
  </si>
  <si>
    <t>比率</t>
    <rPh sb="0" eb="2">
      <t>ヒリツ</t>
    </rPh>
    <phoneticPr fontId="4"/>
  </si>
  <si>
    <t>無リスク</t>
    <rPh sb="0" eb="1">
      <t>ム</t>
    </rPh>
    <phoneticPr fontId="4"/>
  </si>
  <si>
    <t>日本債券</t>
  </si>
  <si>
    <t>日本株式</t>
  </si>
  <si>
    <t>先進国債券</t>
  </si>
  <si>
    <t>先進国株式</t>
  </si>
  <si>
    <t>新興国株式</t>
  </si>
  <si>
    <t>↑
現在の状況シートから自動入力</t>
    <rPh sb="2" eb="4">
      <t>ゲンザイ</t>
    </rPh>
    <rPh sb="5" eb="7">
      <t>ジョウキョウ</t>
    </rPh>
    <rPh sb="12" eb="16">
      <t>ジドウニュウリョク</t>
    </rPh>
    <phoneticPr fontId="4"/>
  </si>
  <si>
    <t>↑
ここに理想の比率を入力</t>
    <rPh sb="5" eb="7">
      <t>リソウ</t>
    </rPh>
    <rPh sb="8" eb="10">
      <t>ヒリツ</t>
    </rPh>
    <rPh sb="11" eb="13">
      <t>ニュウリョク</t>
    </rPh>
    <phoneticPr fontId="4"/>
  </si>
  <si>
    <t>↑
ーのものを売り
＋のものを買う</t>
    <rPh sb="7" eb="8">
      <t>ウ</t>
    </rPh>
    <rPh sb="15" eb="16">
      <t>カ</t>
    </rPh>
    <phoneticPr fontId="4"/>
  </si>
  <si>
    <t>→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</si>
</sst>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0000%"/>
  </numFmts>
  <fonts count="1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20"/>
      <color theme="1"/>
      <name val="ＭＳ Ｐゴシック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48"/>
      <color theme="1"/>
      <name val="ＭＳ Ｐゴシック"/>
      <charset val="128"/>
      <scheme val="minor"/>
    </font>
    <font>
      <sz val="14"/>
      <color rgb="FF000000"/>
      <name val="ＭＳ Ｐゴシック"/>
      <charset val="128"/>
      <scheme val="minor"/>
    </font>
    <font>
      <sz val="14"/>
      <color rgb="FFFF0000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3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2" xfId="2" applyNumberFormat="1" applyFont="1" applyBorder="1" applyAlignment="1">
      <alignment horizontal="center" vertical="center"/>
    </xf>
    <xf numFmtId="6" fontId="5" fillId="2" borderId="13" xfId="1" applyFont="1" applyFill="1" applyBorder="1" applyAlignment="1" applyProtection="1">
      <alignment horizontal="right" vertical="center"/>
      <protection locked="0"/>
    </xf>
    <xf numFmtId="9" fontId="5" fillId="0" borderId="14" xfId="2" applyFont="1" applyBorder="1" applyAlignment="1">
      <alignment horizontal="right" vertical="center"/>
    </xf>
    <xf numFmtId="9" fontId="5" fillId="2" borderId="15" xfId="2" applyNumberFormat="1" applyFont="1" applyFill="1" applyBorder="1" applyAlignment="1" applyProtection="1">
      <alignment horizontal="center" vertical="center"/>
      <protection locked="0"/>
    </xf>
    <xf numFmtId="6" fontId="5" fillId="0" borderId="16" xfId="0" applyNumberFormat="1" applyFont="1" applyBorder="1" applyAlignment="1">
      <alignment vertical="center"/>
    </xf>
    <xf numFmtId="6" fontId="5" fillId="0" borderId="17" xfId="1" applyFont="1" applyBorder="1" applyAlignment="1">
      <alignment vertical="center"/>
    </xf>
    <xf numFmtId="9" fontId="5" fillId="0" borderId="18" xfId="2" applyFont="1" applyBorder="1" applyAlignment="1">
      <alignment vertical="center"/>
    </xf>
    <xf numFmtId="176" fontId="8" fillId="0" borderId="19" xfId="0" applyNumberFormat="1" applyFont="1" applyBorder="1" applyAlignment="1">
      <alignment horizontal="center" vertical="center"/>
    </xf>
    <xf numFmtId="6" fontId="5" fillId="2" borderId="20" xfId="1" applyFont="1" applyFill="1" applyBorder="1" applyAlignment="1" applyProtection="1">
      <alignment horizontal="right" vertical="center"/>
      <protection locked="0"/>
    </xf>
    <xf numFmtId="9" fontId="5" fillId="0" borderId="21" xfId="2" applyFont="1" applyBorder="1" applyAlignment="1">
      <alignment horizontal="right" vertical="center"/>
    </xf>
    <xf numFmtId="9" fontId="5" fillId="2" borderId="22" xfId="2" applyNumberFormat="1" applyFont="1" applyFill="1" applyBorder="1" applyAlignment="1" applyProtection="1">
      <alignment horizontal="center" vertical="center"/>
      <protection locked="0"/>
    </xf>
    <xf numFmtId="6" fontId="5" fillId="0" borderId="22" xfId="0" applyNumberFormat="1" applyFont="1" applyBorder="1" applyAlignment="1">
      <alignment vertical="center"/>
    </xf>
    <xf numFmtId="6" fontId="5" fillId="0" borderId="23" xfId="1" applyNumberFormat="1" applyFont="1" applyBorder="1" applyAlignment="1">
      <alignment vertical="center"/>
    </xf>
    <xf numFmtId="9" fontId="5" fillId="0" borderId="21" xfId="2" applyFont="1" applyBorder="1" applyAlignment="1">
      <alignment vertical="center"/>
    </xf>
    <xf numFmtId="176" fontId="8" fillId="0" borderId="12" xfId="0" applyNumberFormat="1" applyFont="1" applyBorder="1" applyAlignment="1">
      <alignment horizontal="center" vertical="center"/>
    </xf>
    <xf numFmtId="6" fontId="5" fillId="0" borderId="23" xfId="1" applyFont="1" applyBorder="1" applyAlignment="1">
      <alignment vertical="center"/>
    </xf>
    <xf numFmtId="176" fontId="8" fillId="0" borderId="24" xfId="0" applyNumberFormat="1" applyFont="1" applyBorder="1" applyAlignment="1">
      <alignment horizontal="center" vertical="center"/>
    </xf>
    <xf numFmtId="6" fontId="5" fillId="2" borderId="25" xfId="1" applyFont="1" applyFill="1" applyBorder="1" applyAlignment="1" applyProtection="1">
      <alignment horizontal="right" vertical="center"/>
      <protection locked="0"/>
    </xf>
    <xf numFmtId="9" fontId="5" fillId="0" borderId="9" xfId="2" applyFont="1" applyBorder="1" applyAlignment="1">
      <alignment horizontal="right" vertical="center"/>
    </xf>
    <xf numFmtId="9" fontId="5" fillId="2" borderId="10" xfId="0" applyNumberFormat="1" applyFont="1" applyFill="1" applyBorder="1" applyAlignment="1" applyProtection="1">
      <alignment horizontal="center" vertical="center"/>
      <protection locked="0"/>
    </xf>
    <xf numFmtId="6" fontId="5" fillId="0" borderId="10" xfId="0" applyNumberFormat="1" applyFont="1" applyBorder="1" applyAlignment="1">
      <alignment vertical="center"/>
    </xf>
    <xf numFmtId="6" fontId="5" fillId="0" borderId="11" xfId="1" applyFont="1" applyBorder="1" applyAlignment="1">
      <alignment vertical="center"/>
    </xf>
    <xf numFmtId="9" fontId="5" fillId="0" borderId="9" xfId="2" applyFont="1" applyBorder="1" applyAlignment="1">
      <alignment vertical="center"/>
    </xf>
    <xf numFmtId="176" fontId="5" fillId="0" borderId="26" xfId="0" applyNumberFormat="1" applyFont="1" applyBorder="1" applyAlignment="1">
      <alignment horizontal="center" vertical="center"/>
    </xf>
    <xf numFmtId="6" fontId="5" fillId="0" borderId="27" xfId="0" applyNumberFormat="1" applyFont="1" applyBorder="1" applyAlignment="1">
      <alignment horizontal="right" vertical="center"/>
    </xf>
    <xf numFmtId="9" fontId="5" fillId="0" borderId="28" xfId="0" applyNumberFormat="1" applyFont="1" applyBorder="1" applyAlignment="1">
      <alignment horizontal="right" vertical="center"/>
    </xf>
    <xf numFmtId="9" fontId="5" fillId="0" borderId="29" xfId="0" applyNumberFormat="1" applyFont="1" applyBorder="1" applyAlignment="1">
      <alignment horizontal="center" vertical="center"/>
    </xf>
    <xf numFmtId="6" fontId="5" fillId="0" borderId="29" xfId="0" applyNumberFormat="1" applyFont="1" applyBorder="1" applyAlignment="1">
      <alignment vertical="center"/>
    </xf>
    <xf numFmtId="6" fontId="5" fillId="0" borderId="30" xfId="0" applyNumberFormat="1" applyFont="1" applyBorder="1" applyAlignment="1">
      <alignment vertical="center"/>
    </xf>
    <xf numFmtId="9" fontId="5" fillId="0" borderId="28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">
    <cellStyle name="パーセント" xfId="2" builtinId="5"/>
    <cellStyle name="ハイパーリンク" xfId="3" builtinId="8"/>
    <cellStyle name="通貨" xfId="1" builtinId="7"/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リバランス前の比率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'リバランス計算（直接入力）'!$B$6:$B$11</c:f>
              <c:strCache>
                <c:ptCount val="6"/>
                <c:pt idx="0">
                  <c:v>無リスク</c:v>
                </c:pt>
                <c:pt idx="1">
                  <c:v>日本債券</c:v>
                </c:pt>
                <c:pt idx="2">
                  <c:v>日本株式</c:v>
                </c:pt>
                <c:pt idx="3">
                  <c:v>先進国債券</c:v>
                </c:pt>
                <c:pt idx="4">
                  <c:v>先進国株式</c:v>
                </c:pt>
                <c:pt idx="5">
                  <c:v>新興国株式</c:v>
                </c:pt>
              </c:strCache>
            </c:strRef>
          </c:cat>
          <c:val>
            <c:numRef>
              <c:f>'リバランス計算（直接入力）'!$C$6:$C$11</c:f>
              <c:numCache>
                <c:formatCode>"¥"#,##0_);[Red]\("¥"#,##0\)</c:formatCode>
                <c:ptCount val="6"/>
                <c:pt idx="1">
                  <c:v>90000.0</c:v>
                </c:pt>
                <c:pt idx="2">
                  <c:v>70000.0</c:v>
                </c:pt>
                <c:pt idx="4">
                  <c:v>292440.0</c:v>
                </c:pt>
                <c:pt idx="5">
                  <c:v>120000.0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リバランス後の比率</c:v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'リバランス計算（直接入力）'!$B$6:$B$11</c:f>
              <c:strCache>
                <c:ptCount val="6"/>
                <c:pt idx="0">
                  <c:v>無リスク</c:v>
                </c:pt>
                <c:pt idx="1">
                  <c:v>日本債券</c:v>
                </c:pt>
                <c:pt idx="2">
                  <c:v>日本株式</c:v>
                </c:pt>
                <c:pt idx="3">
                  <c:v>先進国債券</c:v>
                </c:pt>
                <c:pt idx="4">
                  <c:v>先進国株式</c:v>
                </c:pt>
                <c:pt idx="5">
                  <c:v>新興国株式</c:v>
                </c:pt>
              </c:strCache>
            </c:strRef>
          </c:cat>
          <c:val>
            <c:numRef>
              <c:f>'リバランス計算（直接入力）'!$J$6:$J$11</c:f>
              <c:numCache>
                <c:formatCode>"¥"#,##0_);[Red]\("¥"#,##0\)</c:formatCode>
                <c:ptCount val="6"/>
                <c:pt idx="0">
                  <c:v>0.0</c:v>
                </c:pt>
                <c:pt idx="1">
                  <c:v>114488.0</c:v>
                </c:pt>
                <c:pt idx="2">
                  <c:v>57244.0</c:v>
                </c:pt>
                <c:pt idx="3">
                  <c:v>0.0</c:v>
                </c:pt>
                <c:pt idx="4">
                  <c:v>314842.0</c:v>
                </c:pt>
                <c:pt idx="5">
                  <c:v>85866.0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</xdr:row>
      <xdr:rowOff>12700</xdr:rowOff>
    </xdr:from>
    <xdr:to>
      <xdr:col>5</xdr:col>
      <xdr:colOff>6400</xdr:colOff>
      <xdr:row>28</xdr:row>
      <xdr:rowOff>14700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12700</xdr:colOff>
      <xdr:row>13</xdr:row>
      <xdr:rowOff>25400</xdr:rowOff>
    </xdr:from>
    <xdr:to>
      <xdr:col>10</xdr:col>
      <xdr:colOff>984300</xdr:colOff>
      <xdr:row>28</xdr:row>
      <xdr:rowOff>27400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kei-bouei/Library/Mobile%20Documents/com~apple~CloudDocs/Excel&#35336;&#31639;&#34920;/re-balan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現況把握シート"/>
      <sheetName val="リバランス計算（自動入力）"/>
      <sheetName val="リバランス計算（直接入力）"/>
      <sheetName val="iDeCoスイッチング"/>
    </sheetNames>
    <sheetDataSet>
      <sheetData sheetId="0">
        <row r="24">
          <cell r="B24" t="str">
            <v>無リスク</v>
          </cell>
        </row>
        <row r="25">
          <cell r="B25" t="str">
            <v>日本株式</v>
          </cell>
        </row>
        <row r="26">
          <cell r="B26" t="str">
            <v>先進国株式</v>
          </cell>
        </row>
        <row r="27">
          <cell r="B27" t="str">
            <v>新興国株式</v>
          </cell>
        </row>
        <row r="28">
          <cell r="B28" t="str">
            <v>日本債券</v>
          </cell>
        </row>
        <row r="29">
          <cell r="B29" t="str">
            <v>先進国債券</v>
          </cell>
        </row>
        <row r="30">
          <cell r="B30" t="str">
            <v>国内REIT</v>
          </cell>
        </row>
        <row r="31">
          <cell r="B31" t="str">
            <v>先進国REIT</v>
          </cell>
        </row>
        <row r="32">
          <cell r="B32" t="str">
            <v>その他</v>
          </cell>
        </row>
      </sheetData>
      <sheetData sheetId="1">
        <row r="6">
          <cell r="F6" t="str">
            <v>無リスク</v>
          </cell>
          <cell r="I6" t="str">
            <v>夫</v>
          </cell>
          <cell r="L6">
            <v>0</v>
          </cell>
        </row>
        <row r="7">
          <cell r="F7" t="str">
            <v>先進国株式</v>
          </cell>
          <cell r="I7" t="str">
            <v>夫</v>
          </cell>
          <cell r="L7">
            <v>77487.318600000013</v>
          </cell>
        </row>
        <row r="8">
          <cell r="F8" t="str">
            <v>日本株式</v>
          </cell>
          <cell r="I8" t="str">
            <v>夫</v>
          </cell>
          <cell r="L8">
            <v>26107.517100000001</v>
          </cell>
        </row>
        <row r="9">
          <cell r="F9" t="str">
            <v>新興国株式</v>
          </cell>
          <cell r="I9" t="str">
            <v>夫</v>
          </cell>
          <cell r="L9">
            <v>21778.3786</v>
          </cell>
        </row>
        <row r="10">
          <cell r="F10" t="str">
            <v>日本債券</v>
          </cell>
          <cell r="I10" t="str">
            <v>夫</v>
          </cell>
          <cell r="L10">
            <v>18937.272399999998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</sheetData>
      <sheetData sheetId="2"/>
      <sheetData sheetId="3">
        <row r="6">
          <cell r="B6" t="str">
            <v>無リスク</v>
          </cell>
          <cell r="J6">
            <v>0</v>
          </cell>
        </row>
        <row r="7">
          <cell r="B7" t="str">
            <v>日本債券</v>
          </cell>
          <cell r="C7">
            <v>90000</v>
          </cell>
          <cell r="J7">
            <v>114488</v>
          </cell>
        </row>
        <row r="8">
          <cell r="B8" t="str">
            <v>日本株式</v>
          </cell>
          <cell r="C8">
            <v>70000</v>
          </cell>
          <cell r="J8">
            <v>57244</v>
          </cell>
        </row>
        <row r="9">
          <cell r="B9" t="str">
            <v>先進国債券</v>
          </cell>
          <cell r="J9">
            <v>0</v>
          </cell>
        </row>
        <row r="10">
          <cell r="B10" t="str">
            <v>先進国株式</v>
          </cell>
          <cell r="C10">
            <v>292440</v>
          </cell>
          <cell r="J10">
            <v>314842</v>
          </cell>
        </row>
        <row r="11">
          <cell r="B11" t="str">
            <v>新興国株式</v>
          </cell>
          <cell r="C11">
            <v>120000</v>
          </cell>
          <cell r="J11">
            <v>85866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ide.fund-no-umi.com/tools/aa.html" TargetMode="External"/><Relationship Id="rId4" Type="http://schemas.openxmlformats.org/officeDocument/2006/relationships/hyperlink" Target="http://guide.fund-no-umi.com/tools/aa.html" TargetMode="External"/><Relationship Id="rId5" Type="http://schemas.openxmlformats.org/officeDocument/2006/relationships/hyperlink" Target="http://guide.fund-no-umi.com/tools/aa.html" TargetMode="External"/><Relationship Id="rId6" Type="http://schemas.openxmlformats.org/officeDocument/2006/relationships/hyperlink" Target="http://guide.fund-no-umi.com/tools/aa.html" TargetMode="External"/><Relationship Id="rId7" Type="http://schemas.openxmlformats.org/officeDocument/2006/relationships/hyperlink" Target="http://guide.fund-no-umi.com/tools/aa.html" TargetMode="External"/><Relationship Id="rId8" Type="http://schemas.openxmlformats.org/officeDocument/2006/relationships/hyperlink" Target="http://guide.fund-no-umi.com/tools/aa.html" TargetMode="External"/><Relationship Id="rId9" Type="http://schemas.openxmlformats.org/officeDocument/2006/relationships/hyperlink" Target="http://guide.fund-no-umi.com/tools/aa.html" TargetMode="External"/><Relationship Id="rId10" Type="http://schemas.openxmlformats.org/officeDocument/2006/relationships/hyperlink" Target="http://guide.fund-no-umi.com/tools/aa.html" TargetMode="External"/><Relationship Id="rId11" Type="http://schemas.openxmlformats.org/officeDocument/2006/relationships/drawing" Target="../drawings/drawing1.xml"/><Relationship Id="rId1" Type="http://schemas.openxmlformats.org/officeDocument/2006/relationships/hyperlink" Target="http://guide.fund-no-umi.com/tools/aa.html" TargetMode="External"/><Relationship Id="rId2" Type="http://schemas.openxmlformats.org/officeDocument/2006/relationships/hyperlink" Target="http://guide.fund-no-umi.com/tools/a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K29"/>
  <sheetViews>
    <sheetView showGridLines="0" showZeros="0" tabSelected="1" workbookViewId="0">
      <selection activeCell="C7" sqref="C7"/>
    </sheetView>
  </sheetViews>
  <sheetFormatPr baseColWidth="12" defaultRowHeight="18" x14ac:dyDescent="0"/>
  <cols>
    <col min="1" max="1" width="4.6640625" customWidth="1"/>
    <col min="2" max="2" width="18.83203125" customWidth="1"/>
    <col min="3" max="3" width="19" bestFit="1" customWidth="1"/>
    <col min="4" max="4" width="13.1640625" customWidth="1"/>
    <col min="5" max="5" width="10.83203125" bestFit="1" customWidth="1"/>
    <col min="6" max="6" width="14.33203125" customWidth="1"/>
    <col min="7" max="7" width="13.83203125" customWidth="1"/>
    <col min="8" max="8" width="10.83203125" bestFit="1" customWidth="1"/>
    <col min="9" max="9" width="18.83203125" customWidth="1"/>
    <col min="10" max="10" width="19" bestFit="1" customWidth="1"/>
    <col min="11" max="11" width="13.1640625" customWidth="1"/>
  </cols>
  <sheetData>
    <row r="2" spans="2:11" s="2" customFormat="1" ht="38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s="2" customFormat="1" ht="38" customHeight="1" thickBo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s="2" customFormat="1" ht="25" customHeight="1">
      <c r="B4" s="4" t="s">
        <v>2</v>
      </c>
      <c r="C4" s="5" t="s">
        <v>3</v>
      </c>
      <c r="D4" s="6"/>
      <c r="E4" s="7" t="s">
        <v>4</v>
      </c>
      <c r="F4" s="8" t="s">
        <v>5</v>
      </c>
      <c r="G4" s="8" t="s">
        <v>6</v>
      </c>
      <c r="H4" s="9" t="s">
        <v>4</v>
      </c>
      <c r="I4" s="4" t="s">
        <v>2</v>
      </c>
      <c r="J4" s="10" t="s">
        <v>7</v>
      </c>
      <c r="K4" s="6"/>
    </row>
    <row r="5" spans="2:11" s="2" customFormat="1" ht="25" customHeight="1" thickBot="1">
      <c r="B5" s="11"/>
      <c r="C5" s="12" t="s">
        <v>8</v>
      </c>
      <c r="D5" s="13" t="s">
        <v>9</v>
      </c>
      <c r="E5" s="7"/>
      <c r="F5" s="14"/>
      <c r="G5" s="14"/>
      <c r="H5" s="9"/>
      <c r="I5" s="11"/>
      <c r="J5" s="15" t="s">
        <v>8</v>
      </c>
      <c r="K5" s="13" t="s">
        <v>9</v>
      </c>
    </row>
    <row r="6" spans="2:11" s="2" customFormat="1" ht="25" customHeight="1" thickTop="1">
      <c r="B6" s="16" t="s">
        <v>10</v>
      </c>
      <c r="C6" s="17"/>
      <c r="D6" s="18">
        <f>C6/$C$12</f>
        <v>0</v>
      </c>
      <c r="E6" s="7"/>
      <c r="F6" s="19">
        <v>0</v>
      </c>
      <c r="G6" s="20">
        <f>$C$12*F6</f>
        <v>0</v>
      </c>
      <c r="H6" s="9"/>
      <c r="I6" s="16" t="s">
        <v>10</v>
      </c>
      <c r="J6" s="21">
        <f>C6-G6</f>
        <v>0</v>
      </c>
      <c r="K6" s="22">
        <f>J6/$C$12</f>
        <v>0</v>
      </c>
    </row>
    <row r="7" spans="2:11" s="2" customFormat="1" ht="25" customHeight="1">
      <c r="B7" s="23" t="s">
        <v>11</v>
      </c>
      <c r="C7" s="24">
        <v>90000</v>
      </c>
      <c r="D7" s="25">
        <f t="shared" ref="D7:D11" si="0">C7/$C$12</f>
        <v>0.15722171755991896</v>
      </c>
      <c r="E7" s="7"/>
      <c r="F7" s="26">
        <v>0.2</v>
      </c>
      <c r="G7" s="27">
        <f>J7-C7</f>
        <v>24488</v>
      </c>
      <c r="H7" s="9"/>
      <c r="I7" s="23" t="s">
        <v>11</v>
      </c>
      <c r="J7" s="28">
        <f>$C$12*F7</f>
        <v>114488</v>
      </c>
      <c r="K7" s="29">
        <f>J7/$J$12</f>
        <v>0.2</v>
      </c>
    </row>
    <row r="8" spans="2:11" s="2" customFormat="1" ht="25" customHeight="1">
      <c r="B8" s="30" t="s">
        <v>12</v>
      </c>
      <c r="C8" s="24">
        <v>70000</v>
      </c>
      <c r="D8" s="25">
        <f t="shared" si="0"/>
        <v>0.12228355810215918</v>
      </c>
      <c r="E8" s="7"/>
      <c r="F8" s="26">
        <v>0.1</v>
      </c>
      <c r="G8" s="27">
        <f t="shared" ref="G8:G10" si="1">J8-C8</f>
        <v>-12756</v>
      </c>
      <c r="H8" s="9"/>
      <c r="I8" s="30" t="s">
        <v>12</v>
      </c>
      <c r="J8" s="31">
        <f t="shared" ref="J8:J11" si="2">$C$12*F8</f>
        <v>57244</v>
      </c>
      <c r="K8" s="29">
        <f t="shared" ref="K8:K11" si="3">J8/$J$12</f>
        <v>0.1</v>
      </c>
    </row>
    <row r="9" spans="2:11" s="2" customFormat="1" ht="25" customHeight="1">
      <c r="B9" s="30" t="s">
        <v>13</v>
      </c>
      <c r="C9" s="24"/>
      <c r="D9" s="25">
        <f t="shared" si="0"/>
        <v>0</v>
      </c>
      <c r="E9" s="7"/>
      <c r="F9" s="26"/>
      <c r="G9" s="27">
        <f t="shared" si="1"/>
        <v>0</v>
      </c>
      <c r="H9" s="9"/>
      <c r="I9" s="30" t="s">
        <v>13</v>
      </c>
      <c r="J9" s="31">
        <f t="shared" si="2"/>
        <v>0</v>
      </c>
      <c r="K9" s="29">
        <f t="shared" si="3"/>
        <v>0</v>
      </c>
    </row>
    <row r="10" spans="2:11" s="2" customFormat="1" ht="25" customHeight="1">
      <c r="B10" s="30" t="s">
        <v>14</v>
      </c>
      <c r="C10" s="24">
        <v>292440</v>
      </c>
      <c r="D10" s="25">
        <f t="shared" si="0"/>
        <v>0.51086576759136326</v>
      </c>
      <c r="E10" s="7"/>
      <c r="F10" s="26">
        <v>0.55000000000000004</v>
      </c>
      <c r="G10" s="27">
        <f t="shared" si="1"/>
        <v>22402</v>
      </c>
      <c r="H10" s="9"/>
      <c r="I10" s="30" t="s">
        <v>14</v>
      </c>
      <c r="J10" s="31">
        <f t="shared" si="2"/>
        <v>314842</v>
      </c>
      <c r="K10" s="29">
        <f t="shared" si="3"/>
        <v>0.55000000000000004</v>
      </c>
    </row>
    <row r="11" spans="2:11" s="2" customFormat="1" ht="25" customHeight="1" thickBot="1">
      <c r="B11" s="32" t="s">
        <v>15</v>
      </c>
      <c r="C11" s="33">
        <v>120000</v>
      </c>
      <c r="D11" s="34">
        <f t="shared" si="0"/>
        <v>0.2096289567465586</v>
      </c>
      <c r="E11" s="7"/>
      <c r="F11" s="35">
        <v>0.15</v>
      </c>
      <c r="G11" s="36">
        <f>J11-C11</f>
        <v>-34134</v>
      </c>
      <c r="H11" s="9"/>
      <c r="I11" s="32" t="s">
        <v>15</v>
      </c>
      <c r="J11" s="37">
        <f t="shared" si="2"/>
        <v>85866</v>
      </c>
      <c r="K11" s="38">
        <f t="shared" si="3"/>
        <v>0.15</v>
      </c>
    </row>
    <row r="12" spans="2:11" s="2" customFormat="1" ht="25" customHeight="1" thickTop="1" thickBot="1">
      <c r="B12" s="39"/>
      <c r="C12" s="40">
        <f>SUM(C6:C11)</f>
        <v>572440</v>
      </c>
      <c r="D12" s="41">
        <f>SUM(D6:D11)</f>
        <v>1</v>
      </c>
      <c r="E12" s="7"/>
      <c r="F12" s="42">
        <f>SUM(F6:F11)</f>
        <v>1</v>
      </c>
      <c r="G12" s="43">
        <f>SUM(G6:G11)</f>
        <v>0</v>
      </c>
      <c r="H12" s="9"/>
      <c r="I12" s="39"/>
      <c r="J12" s="44">
        <f>SUM(J6:J11)</f>
        <v>572440</v>
      </c>
      <c r="K12" s="45">
        <f>SUM(K6:K11)</f>
        <v>1</v>
      </c>
    </row>
    <row r="13" spans="2:11" ht="56" customHeight="1">
      <c r="B13" s="46"/>
      <c r="C13" s="47" t="s">
        <v>16</v>
      </c>
      <c r="D13" s="46"/>
      <c r="E13" s="46"/>
      <c r="F13" s="48" t="s">
        <v>17</v>
      </c>
      <c r="G13" s="49" t="s">
        <v>18</v>
      </c>
      <c r="H13" s="46"/>
    </row>
    <row r="14" spans="2:11" ht="18" customHeight="1">
      <c r="F14" s="50" t="s">
        <v>19</v>
      </c>
      <c r="G14" s="50"/>
      <c r="H14" s="51"/>
    </row>
    <row r="15" spans="2:11" ht="18" customHeight="1">
      <c r="E15" s="51"/>
      <c r="F15" s="50"/>
      <c r="G15" s="50"/>
      <c r="H15" s="51"/>
    </row>
    <row r="16" spans="2:11" ht="25" customHeight="1">
      <c r="E16" s="51"/>
      <c r="F16" s="50"/>
      <c r="G16" s="50"/>
      <c r="H16" s="51"/>
    </row>
    <row r="17" spans="5:8" ht="25" customHeight="1">
      <c r="E17" s="51"/>
      <c r="F17" s="50"/>
      <c r="G17" s="50"/>
      <c r="H17" s="51"/>
    </row>
    <row r="18" spans="5:8" ht="25" customHeight="1">
      <c r="E18" s="51"/>
      <c r="F18" s="50"/>
      <c r="G18" s="50"/>
      <c r="H18" s="51"/>
    </row>
    <row r="19" spans="5:8" ht="25" customHeight="1">
      <c r="E19" s="51"/>
      <c r="F19" s="50"/>
      <c r="G19" s="50"/>
      <c r="H19" s="51"/>
    </row>
    <row r="20" spans="5:8" ht="25" customHeight="1">
      <c r="E20" s="51"/>
      <c r="F20" s="50"/>
      <c r="G20" s="50"/>
      <c r="H20" s="51"/>
    </row>
    <row r="21" spans="5:8" ht="25" customHeight="1">
      <c r="E21" s="51"/>
      <c r="F21" s="50"/>
      <c r="G21" s="50"/>
      <c r="H21" s="51"/>
    </row>
    <row r="22" spans="5:8" ht="25" customHeight="1">
      <c r="E22" s="51"/>
      <c r="F22" s="50"/>
      <c r="G22" s="50"/>
      <c r="H22" s="51"/>
    </row>
    <row r="23" spans="5:8" ht="25" customHeight="1">
      <c r="E23" s="51"/>
      <c r="F23" s="50"/>
      <c r="G23" s="50"/>
      <c r="H23" s="51"/>
    </row>
    <row r="24" spans="5:8" ht="25" customHeight="1">
      <c r="E24" s="51"/>
      <c r="F24" s="50"/>
      <c r="G24" s="50"/>
      <c r="H24" s="51"/>
    </row>
    <row r="25" spans="5:8" ht="25" customHeight="1">
      <c r="E25" s="51"/>
      <c r="F25" s="50"/>
      <c r="G25" s="50"/>
      <c r="H25" s="51"/>
    </row>
    <row r="26" spans="5:8" ht="18" customHeight="1">
      <c r="E26" s="51"/>
      <c r="F26" s="50"/>
      <c r="G26" s="50"/>
      <c r="H26" s="51"/>
    </row>
    <row r="27" spans="5:8" ht="18" customHeight="1">
      <c r="E27" s="51"/>
      <c r="F27" s="50"/>
      <c r="G27" s="50"/>
      <c r="H27" s="51"/>
    </row>
    <row r="28" spans="5:8" ht="18" customHeight="1">
      <c r="E28" s="51"/>
      <c r="F28" s="50"/>
      <c r="G28" s="50"/>
      <c r="H28" s="51"/>
    </row>
    <row r="29" spans="5:8" ht="19" customHeight="1"/>
  </sheetData>
  <sheetProtection sheet="1" objects="1" scenarios="1"/>
  <mergeCells count="11">
    <mergeCell ref="F14:G28"/>
    <mergeCell ref="B2:K2"/>
    <mergeCell ref="B3:K3"/>
    <mergeCell ref="B4:B5"/>
    <mergeCell ref="C4:D4"/>
    <mergeCell ref="E4:E12"/>
    <mergeCell ref="F4:F5"/>
    <mergeCell ref="G4:G5"/>
    <mergeCell ref="H4:H12"/>
    <mergeCell ref="I4:I5"/>
    <mergeCell ref="J4:K4"/>
  </mergeCells>
  <phoneticPr fontId="4"/>
  <hyperlinks>
    <hyperlink ref="B3" r:id="rId1"/>
    <hyperlink ref="C3" r:id="rId2" display="リスクとリターンの計算は”ファンドの海”で！"/>
    <hyperlink ref="D3" r:id="rId3" display="リスクとリターンの計算は”ファンドの海”で！"/>
    <hyperlink ref="E3" r:id="rId4" display="リスクとリターンの計算は”ファンドの海”で！"/>
    <hyperlink ref="F3" r:id="rId5" display="リスクとリターンの計算は”ファンドの海”で！"/>
    <hyperlink ref="G3" r:id="rId6" display="リスクとリターンの計算は”ファンドの海”で！"/>
    <hyperlink ref="H3" r:id="rId7" display="リスクとリターンの計算は”ファンドの海”で！"/>
    <hyperlink ref="I3" r:id="rId8" display="リスクとリターンの計算は”ファンドの海”で！"/>
    <hyperlink ref="J3" r:id="rId9" display="リスクとリターンの計算は”ファンドの海”で！"/>
    <hyperlink ref="K3" r:id="rId10" display="リスクとリターンの計算は”ファンドの海”で！"/>
  </hyperlinks>
  <pageMargins left="0.25" right="0.25" top="0.75000000000000011" bottom="0.75000000000000011" header="0.30000000000000004" footer="0.30000000000000004"/>
  <pageSetup paperSize="9" scale="59" orientation="portrait" horizontalDpi="4294967292" verticalDpi="4294967292"/>
  <rowBreaks count="1" manualBreakCount="1">
    <brk id="28" max="16383" man="1"/>
  </rowBreaks>
  <colBreaks count="1" manualBreakCount="1">
    <brk id="8" max="1048575" man="1"/>
  </colBreaks>
  <drawing r:id="rId11"/>
  <extLst>
    <ext xmlns:mx="http://schemas.microsoft.com/office/mac/excel/2008/main" uri="{64002731-A6B0-56B0-2670-7721B7C09600}">
      <mx:PLV Mode="0" OnePage="0" WScale="7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リバランス計算（直接入力）</vt:lpstr>
    </vt:vector>
  </TitlesOfParts>
  <Company>家計防衛隊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拓也</dc:creator>
  <cp:lastModifiedBy>佐々木 拓也</cp:lastModifiedBy>
  <dcterms:created xsi:type="dcterms:W3CDTF">2018-06-24T02:58:20Z</dcterms:created>
  <dcterms:modified xsi:type="dcterms:W3CDTF">2018-06-24T02:58:50Z</dcterms:modified>
</cp:coreProperties>
</file>